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 Znachkova\Documents\Seminary\Articles\Anna\"/>
    </mc:Choice>
  </mc:AlternateContent>
  <xr:revisionPtr revIDLastSave="0" documentId="13_ncr:1_{20239BAE-F9EA-4AED-865D-FD7D36B04888}" xr6:coauthVersionLast="46" xr6:coauthVersionMax="46" xr10:uidLastSave="{00000000-0000-0000-0000-000000000000}"/>
  <bookViews>
    <workbookView xWindow="-108" yWindow="-108" windowWidth="23256" windowHeight="12576" xr2:uid="{285C412E-1F68-4638-A1EC-9908B6D4F848}"/>
  </bookViews>
  <sheets>
    <sheet name="EIR 10_03_2021" sheetId="2" r:id="rId1"/>
    <sheet name="Подальше_визнання" sheetId="3" r:id="rId2"/>
    <sheet name="дохідність_строк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6" i="3"/>
  <c r="D5" i="3"/>
  <c r="E10" i="3"/>
  <c r="B10" i="3"/>
  <c r="B6" i="3"/>
  <c r="A9" i="2"/>
  <c r="U4" i="1"/>
  <c r="U1" i="1"/>
  <c r="R4" i="1"/>
  <c r="R1" i="1" s="1"/>
  <c r="B5" i="2"/>
  <c r="B7" i="2"/>
  <c r="B8" i="3" s="1"/>
  <c r="O4" i="1"/>
  <c r="O1" i="1"/>
  <c r="L4" i="1"/>
  <c r="L1" i="1"/>
  <c r="I4" i="1"/>
  <c r="I1" i="1" s="1"/>
  <c r="E4" i="1"/>
  <c r="E1" i="1" s="1"/>
  <c r="B1" i="1"/>
</calcChain>
</file>

<file path=xl/sharedStrings.xml><?xml version="1.0" encoding="utf-8"?>
<sst xmlns="http://schemas.openxmlformats.org/spreadsheetml/2006/main" count="19" uniqueCount="9">
  <si>
    <t>https://sgroshi.com.ua/informaciya-o-kompanii/</t>
  </si>
  <si>
    <t>Грошові потоки</t>
  </si>
  <si>
    <t>Дати</t>
  </si>
  <si>
    <t>Суми</t>
  </si>
  <si>
    <t>Ефективна ставка</t>
  </si>
  <si>
    <t>дата видачі</t>
  </si>
  <si>
    <t>дата повернення</t>
  </si>
  <si>
    <t>днів</t>
  </si>
  <si>
    <t>Дисконтована вартість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</si>
</sst>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0" fontId="2" fillId="0" borderId="0" xfId="2"/>
    <xf numFmtId="3" fontId="0" fillId="0" borderId="0" xfId="0" applyNumberFormat="1"/>
    <xf numFmtId="14" fontId="0" fillId="0" borderId="1" xfId="0" applyNumberFormat="1" applyBorder="1"/>
    <xf numFmtId="3" fontId="0" fillId="0" borderId="1" xfId="0" applyNumberFormat="1" applyBorder="1"/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0" fontId="3" fillId="2" borderId="1" xfId="1" applyNumberFormat="1" applyFont="1" applyFill="1" applyBorder="1" applyAlignment="1">
      <alignment horizontal="center"/>
    </xf>
    <xf numFmtId="10" fontId="0" fillId="2" borderId="3" xfId="1" applyNumberFormat="1" applyFont="1" applyFill="1" applyBorder="1"/>
    <xf numFmtId="0" fontId="3" fillId="0" borderId="0" xfId="0" applyFont="1"/>
    <xf numFmtId="0" fontId="4" fillId="0" borderId="0" xfId="0" applyFont="1"/>
    <xf numFmtId="10" fontId="3" fillId="0" borderId="0" xfId="1" applyNumberFormat="1" applyFont="1"/>
    <xf numFmtId="14" fontId="5" fillId="0" borderId="0" xfId="0" applyNumberFormat="1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groshi.com.ua/informaciya-o-kompan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B52D1-A2DA-4898-9F39-D1AA7A52F6C6}">
  <dimension ref="A2:C9"/>
  <sheetViews>
    <sheetView tabSelected="1" workbookViewId="0">
      <selection activeCell="A11" sqref="A11:B11"/>
    </sheetView>
  </sheetViews>
  <sheetFormatPr defaultRowHeight="14.4" x14ac:dyDescent="0.3"/>
  <cols>
    <col min="1" max="1" width="21.88671875" customWidth="1"/>
    <col min="2" max="2" width="10.5546875" bestFit="1" customWidth="1"/>
  </cols>
  <sheetData>
    <row r="2" spans="1:3" x14ac:dyDescent="0.3">
      <c r="A2" s="7" t="s">
        <v>1</v>
      </c>
      <c r="B2" s="7"/>
    </row>
    <row r="3" spans="1:3" x14ac:dyDescent="0.3">
      <c r="A3" s="8" t="s">
        <v>2</v>
      </c>
      <c r="B3" s="9" t="s">
        <v>3</v>
      </c>
    </row>
    <row r="4" spans="1:3" x14ac:dyDescent="0.3">
      <c r="A4" s="5">
        <v>44265</v>
      </c>
      <c r="B4" s="6">
        <v>100000</v>
      </c>
    </row>
    <row r="5" spans="1:3" x14ac:dyDescent="0.3">
      <c r="A5" s="5">
        <v>44995</v>
      </c>
      <c r="B5" s="6">
        <f>-100000-0.02*100000*(A5-A4)</f>
        <v>-1560000</v>
      </c>
    </row>
    <row r="6" spans="1:3" ht="15" thickBot="1" x14ac:dyDescent="0.35"/>
    <row r="7" spans="1:3" ht="15" thickBot="1" x14ac:dyDescent="0.35">
      <c r="A7" t="s">
        <v>4</v>
      </c>
      <c r="B7" s="10">
        <f>XIRR(B4:B5,A4:A5)</f>
        <v>2.9496835470199589</v>
      </c>
      <c r="C7" s="2"/>
    </row>
    <row r="9" spans="1:3" x14ac:dyDescent="0.3">
      <c r="A9">
        <f>A5-A4</f>
        <v>730</v>
      </c>
      <c r="B9" t="s">
        <v>7</v>
      </c>
    </row>
  </sheetData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20574-FA7E-49DD-8AA1-2A8EC2162626}">
  <dimension ref="A1:E12"/>
  <sheetViews>
    <sheetView workbookViewId="0">
      <selection activeCell="E12" sqref="E12"/>
    </sheetView>
  </sheetViews>
  <sheetFormatPr defaultRowHeight="14.4" x14ac:dyDescent="0.3"/>
  <cols>
    <col min="1" max="1" width="21.44140625" customWidth="1"/>
    <col min="2" max="2" width="9.5546875" bestFit="1" customWidth="1"/>
    <col min="4" max="4" width="14.6640625" customWidth="1"/>
    <col min="5" max="5" width="17.21875" customWidth="1"/>
  </cols>
  <sheetData>
    <row r="1" spans="1:5" x14ac:dyDescent="0.3">
      <c r="A1" s="14">
        <v>44286</v>
      </c>
      <c r="D1" s="14">
        <v>44316</v>
      </c>
    </row>
    <row r="3" spans="1:5" x14ac:dyDescent="0.3">
      <c r="A3" s="7" t="s">
        <v>1</v>
      </c>
      <c r="B3" s="7"/>
      <c r="D3" s="7" t="s">
        <v>1</v>
      </c>
      <c r="E3" s="7"/>
    </row>
    <row r="4" spans="1:5" x14ac:dyDescent="0.3">
      <c r="A4" s="8" t="s">
        <v>2</v>
      </c>
      <c r="B4" s="9" t="s">
        <v>3</v>
      </c>
      <c r="D4" s="8" t="s">
        <v>2</v>
      </c>
      <c r="E4" s="9" t="s">
        <v>3</v>
      </c>
    </row>
    <row r="5" spans="1:5" x14ac:dyDescent="0.3">
      <c r="A5" s="5">
        <v>44286</v>
      </c>
      <c r="B5" s="6">
        <v>0</v>
      </c>
      <c r="D5" s="5">
        <f>D1</f>
        <v>44316</v>
      </c>
      <c r="E5" s="6">
        <v>0</v>
      </c>
    </row>
    <row r="6" spans="1:5" x14ac:dyDescent="0.3">
      <c r="A6" s="5">
        <v>44995</v>
      </c>
      <c r="B6" s="6">
        <f>'EIR 10_03_2021'!B5</f>
        <v>-1560000</v>
      </c>
      <c r="D6" s="5">
        <v>44995</v>
      </c>
      <c r="E6" s="6">
        <f>'EIR 10_03_2021'!B5</f>
        <v>-1560000</v>
      </c>
    </row>
    <row r="7" spans="1:5" ht="15" thickBot="1" x14ac:dyDescent="0.35"/>
    <row r="8" spans="1:5" ht="15" thickBot="1" x14ac:dyDescent="0.35">
      <c r="A8" t="s">
        <v>4</v>
      </c>
      <c r="B8" s="10">
        <f>'EIR 10_03_2021'!B7</f>
        <v>2.9496835470199589</v>
      </c>
      <c r="D8" t="s">
        <v>4</v>
      </c>
      <c r="E8" s="10">
        <f>'EIR 10_03_2021'!B7</f>
        <v>2.9496835470199589</v>
      </c>
    </row>
    <row r="10" spans="1:5" x14ac:dyDescent="0.3">
      <c r="A10" t="s">
        <v>8</v>
      </c>
      <c r="B10" s="6">
        <f>XNPV(B8,B5:B6,A5:A6)</f>
        <v>-108223.79504951696</v>
      </c>
      <c r="D10" t="s">
        <v>8</v>
      </c>
      <c r="E10" s="6">
        <f>XNPV(E8,E5:E6,D5:D6)</f>
        <v>-121158.88752552491</v>
      </c>
    </row>
    <row r="12" spans="1:5" x14ac:dyDescent="0.3">
      <c r="E12" s="4"/>
    </row>
  </sheetData>
  <mergeCells count="2">
    <mergeCell ref="A3:B3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E407-FF87-4E62-A2CD-95E9A6B33E20}">
  <dimension ref="A1:U9"/>
  <sheetViews>
    <sheetView topLeftCell="F1" workbookViewId="0">
      <selection activeCell="U1" sqref="U1"/>
    </sheetView>
  </sheetViews>
  <sheetFormatPr defaultRowHeight="14.4" x14ac:dyDescent="0.3"/>
  <cols>
    <col min="1" max="1" width="10.109375" bestFit="1" customWidth="1"/>
    <col min="4" max="4" width="11.21875" customWidth="1"/>
    <col min="5" max="5" width="10.88671875" bestFit="1" customWidth="1"/>
    <col min="8" max="8" width="13.77734375" customWidth="1"/>
    <col min="9" max="9" width="15.109375" customWidth="1"/>
    <col min="11" max="11" width="13.109375" customWidth="1"/>
    <col min="12" max="12" width="9.88671875" bestFit="1" customWidth="1"/>
    <col min="14" max="14" width="11.21875" customWidth="1"/>
    <col min="15" max="15" width="16.21875" customWidth="1"/>
    <col min="17" max="17" width="10.109375" bestFit="1" customWidth="1"/>
    <col min="18" max="18" width="13.33203125" customWidth="1"/>
    <col min="20" max="20" width="10.109375" bestFit="1" customWidth="1"/>
  </cols>
  <sheetData>
    <row r="1" spans="1:21" x14ac:dyDescent="0.3">
      <c r="B1" s="2">
        <f>XIRR(B3:B4,A3:A4)</f>
        <v>4.3487468361854562E-2</v>
      </c>
      <c r="E1" s="2">
        <f>XIRR(E3:E4,D3:D4)</f>
        <v>1376.4082885742189</v>
      </c>
      <c r="F1" s="12" t="s">
        <v>4</v>
      </c>
      <c r="I1" s="13">
        <f>XIRR(I3:I4,H3:H4)</f>
        <v>1376.4082885742189</v>
      </c>
      <c r="J1" s="11"/>
      <c r="K1" s="11"/>
      <c r="L1" s="13">
        <f>XIRR(L3:L4,K3:K4)</f>
        <v>985.49838256835926</v>
      </c>
      <c r="M1" s="11"/>
      <c r="N1" s="11"/>
      <c r="O1" s="13">
        <f>XIRR(O3:O4,N3:N4)</f>
        <v>7.2999999523162851</v>
      </c>
      <c r="P1" s="11"/>
      <c r="Q1" s="11"/>
      <c r="R1" s="13">
        <f>XIRR(R3:R4,Q3:Q4)</f>
        <v>2.9496835470199589</v>
      </c>
      <c r="S1" s="11"/>
      <c r="T1" s="11"/>
      <c r="U1" s="13">
        <f>XIRR(U3:U4,T3:T4)</f>
        <v>1.8397394537925722</v>
      </c>
    </row>
    <row r="2" spans="1:21" x14ac:dyDescent="0.3">
      <c r="B2" s="2"/>
      <c r="E2" s="2"/>
      <c r="F2" s="12"/>
      <c r="I2" s="13"/>
      <c r="J2" s="11"/>
      <c r="K2" s="11"/>
      <c r="L2" s="13"/>
      <c r="M2" s="11"/>
      <c r="N2" s="11"/>
      <c r="O2" s="13"/>
      <c r="P2" s="11"/>
      <c r="Q2" s="11"/>
      <c r="R2" s="13"/>
      <c r="S2" s="11"/>
      <c r="T2" s="11"/>
      <c r="U2" s="13"/>
    </row>
    <row r="3" spans="1:21" x14ac:dyDescent="0.3">
      <c r="A3" s="1">
        <v>44241</v>
      </c>
      <c r="B3">
        <v>9000</v>
      </c>
      <c r="D3" s="1">
        <v>44241</v>
      </c>
      <c r="E3">
        <v>1000</v>
      </c>
      <c r="F3" t="s">
        <v>5</v>
      </c>
      <c r="H3" s="1">
        <v>44241</v>
      </c>
      <c r="I3">
        <v>1000</v>
      </c>
      <c r="K3" s="1">
        <v>44241</v>
      </c>
      <c r="L3">
        <v>1000</v>
      </c>
      <c r="N3" s="1">
        <v>44241</v>
      </c>
      <c r="O3">
        <v>1000</v>
      </c>
      <c r="Q3" s="1">
        <v>44241</v>
      </c>
      <c r="R3">
        <v>1000</v>
      </c>
      <c r="T3" s="1">
        <v>44241</v>
      </c>
      <c r="U3">
        <v>1000</v>
      </c>
    </row>
    <row r="4" spans="1:21" x14ac:dyDescent="0.3">
      <c r="A4" s="1">
        <v>44247</v>
      </c>
      <c r="B4">
        <v>-9006.2999999999993</v>
      </c>
      <c r="D4" s="1">
        <v>44242</v>
      </c>
      <c r="E4">
        <f>-1000-0.02*1000*(D4-D3)</f>
        <v>-1020</v>
      </c>
      <c r="F4" t="s">
        <v>6</v>
      </c>
      <c r="H4" s="1">
        <v>44242</v>
      </c>
      <c r="I4">
        <f>-1000-0.02*1000*(H4-H3)</f>
        <v>-1020</v>
      </c>
      <c r="K4" s="1">
        <v>44247</v>
      </c>
      <c r="L4">
        <f>-1000-0.02*1000*(K4-K3)</f>
        <v>-1120</v>
      </c>
      <c r="N4" s="1">
        <v>44606</v>
      </c>
      <c r="O4">
        <f>-1000-0.02*1000*(N4-N3)</f>
        <v>-8300</v>
      </c>
      <c r="Q4" s="1">
        <v>44971</v>
      </c>
      <c r="R4">
        <f>-1000-0.02*1000*(Q4-Q3)</f>
        <v>-15600</v>
      </c>
      <c r="T4" s="1">
        <v>45336</v>
      </c>
      <c r="U4">
        <f>-1000-0.02*1000*(T4-T3)</f>
        <v>-22900</v>
      </c>
    </row>
    <row r="9" spans="1:21" x14ac:dyDescent="0.3">
      <c r="A9" s="3" t="s">
        <v>0</v>
      </c>
    </row>
  </sheetData>
  <hyperlinks>
    <hyperlink ref="A9" r:id="rId1" xr:uid="{84DEA135-104A-4008-83CF-C9A097867A0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EIR 10_03_2021</vt:lpstr>
      <vt:lpstr>Подальше_визнання</vt:lpstr>
      <vt:lpstr>дохідність_строк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Znachkova</dc:creator>
  <cp:lastModifiedBy>Olga Znachkova</cp:lastModifiedBy>
  <dcterms:created xsi:type="dcterms:W3CDTF">2021-02-14T10:22:27Z</dcterms:created>
  <dcterms:modified xsi:type="dcterms:W3CDTF">2021-02-14T14:39:43Z</dcterms:modified>
</cp:coreProperties>
</file>